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oreno\Documents\PRESUPUESTO\PRESUPUESTO_2019\Reportes ejecución 19\"/>
    </mc:Choice>
  </mc:AlternateContent>
  <bookViews>
    <workbookView xWindow="0" yWindow="0" windowWidth="28635" windowHeight="11700"/>
  </bookViews>
  <sheets>
    <sheet name="30 septiembre 2019" sheetId="1" r:id="rId1"/>
  </sheets>
  <calcPr calcId="152511"/>
</workbook>
</file>

<file path=xl/calcChain.xml><?xml version="1.0" encoding="utf-8"?>
<calcChain xmlns="http://schemas.openxmlformats.org/spreadsheetml/2006/main">
  <c r="K19" i="1" l="1"/>
  <c r="N19" i="1"/>
  <c r="O19" i="1" s="1"/>
  <c r="O33" i="1"/>
  <c r="O32" i="1"/>
  <c r="O31" i="1"/>
  <c r="O30" i="1"/>
  <c r="O29" i="1"/>
  <c r="O28" i="1"/>
  <c r="O26" i="1"/>
  <c r="O25" i="1"/>
  <c r="O24" i="1"/>
  <c r="O23" i="1"/>
  <c r="O21" i="1"/>
  <c r="O20" i="1"/>
  <c r="O18" i="1"/>
  <c r="O17" i="1"/>
  <c r="O16" i="1"/>
  <c r="O15" i="1"/>
  <c r="O14" i="1"/>
  <c r="O13" i="1"/>
  <c r="O12" i="1"/>
  <c r="O11" i="1"/>
  <c r="O10" i="1"/>
  <c r="O9" i="1"/>
  <c r="O7" i="1"/>
  <c r="O6" i="1"/>
  <c r="O5" i="1"/>
  <c r="M19" i="1"/>
  <c r="L19" i="1"/>
  <c r="J19" i="1"/>
  <c r="I19" i="1"/>
  <c r="H19" i="1"/>
  <c r="G19" i="1"/>
  <c r="F19" i="1"/>
  <c r="E19" i="1"/>
  <c r="D19" i="1"/>
  <c r="C26" i="1"/>
  <c r="C33" i="1"/>
  <c r="C19" i="1"/>
  <c r="K6" i="1"/>
  <c r="K32" i="1"/>
  <c r="K31" i="1"/>
  <c r="K30" i="1"/>
  <c r="K29" i="1"/>
  <c r="K28" i="1"/>
  <c r="K25" i="1"/>
  <c r="K24" i="1"/>
  <c r="K23" i="1"/>
  <c r="K21" i="1"/>
  <c r="K20" i="1"/>
  <c r="K18" i="1"/>
  <c r="K16" i="1"/>
  <c r="K15" i="1"/>
  <c r="K14" i="1"/>
  <c r="K13" i="1"/>
  <c r="K11" i="1"/>
  <c r="K10" i="1"/>
  <c r="K7" i="1"/>
  <c r="K5" i="1"/>
  <c r="D33" i="1" l="1"/>
  <c r="E33" i="1"/>
  <c r="F33" i="1"/>
  <c r="G33" i="1"/>
  <c r="H33" i="1"/>
  <c r="I33" i="1"/>
  <c r="J33" i="1"/>
  <c r="K33" i="1" s="1"/>
  <c r="L33" i="1"/>
  <c r="M33" i="1"/>
  <c r="N33" i="1"/>
  <c r="D26" i="1"/>
  <c r="E26" i="1"/>
  <c r="F26" i="1"/>
  <c r="G26" i="1"/>
  <c r="H26" i="1"/>
  <c r="I26" i="1"/>
  <c r="J26" i="1"/>
  <c r="L26" i="1"/>
  <c r="M26" i="1"/>
  <c r="N26" i="1"/>
  <c r="D17" i="1"/>
  <c r="E17" i="1"/>
  <c r="F17" i="1"/>
  <c r="G17" i="1"/>
  <c r="H17" i="1"/>
  <c r="I17" i="1"/>
  <c r="J17" i="1"/>
  <c r="L17" i="1"/>
  <c r="M17" i="1"/>
  <c r="N17" i="1"/>
  <c r="C17" i="1"/>
  <c r="D12" i="1"/>
  <c r="E12" i="1"/>
  <c r="F12" i="1"/>
  <c r="G12" i="1"/>
  <c r="H12" i="1"/>
  <c r="I12" i="1"/>
  <c r="J12" i="1"/>
  <c r="L12" i="1"/>
  <c r="M12" i="1"/>
  <c r="N12" i="1"/>
  <c r="C12" i="1"/>
  <c r="D9" i="1"/>
  <c r="E9" i="1"/>
  <c r="F9" i="1"/>
  <c r="G9" i="1"/>
  <c r="H9" i="1"/>
  <c r="I9" i="1"/>
  <c r="J9" i="1"/>
  <c r="K9" i="1" s="1"/>
  <c r="L9" i="1"/>
  <c r="M9" i="1"/>
  <c r="N9" i="1"/>
  <c r="C9" i="1"/>
  <c r="K26" i="1" l="1"/>
  <c r="C27" i="1"/>
  <c r="C34" i="1" s="1"/>
  <c r="K12" i="1"/>
  <c r="M27" i="1"/>
  <c r="K17" i="1"/>
  <c r="I27" i="1"/>
  <c r="I34" i="1" s="1"/>
  <c r="N27" i="1"/>
  <c r="J27" i="1"/>
  <c r="J34" i="1" s="1"/>
  <c r="E27" i="1"/>
  <c r="E34" i="1" s="1"/>
  <c r="F27" i="1"/>
  <c r="D27" i="1"/>
  <c r="D34" i="1" s="1"/>
  <c r="L27" i="1"/>
  <c r="L34" i="1" s="1"/>
  <c r="M34" i="1"/>
  <c r="H27" i="1"/>
  <c r="H34" i="1" s="1"/>
  <c r="G27" i="1"/>
  <c r="G34" i="1" s="1"/>
  <c r="N34" i="1" l="1"/>
  <c r="O34" i="1" s="1"/>
  <c r="O27" i="1"/>
  <c r="F34" i="1"/>
  <c r="K34" i="1" s="1"/>
  <c r="K27" i="1"/>
</calcChain>
</file>

<file path=xl/sharedStrings.xml><?xml version="1.0" encoding="utf-8"?>
<sst xmlns="http://schemas.openxmlformats.org/spreadsheetml/2006/main" count="102" uniqueCount="67">
  <si>
    <t>Año Fiscal:</t>
  </si>
  <si>
    <t/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</si>
  <si>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</si>
  <si>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</si>
  <si>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</si>
  <si>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</si>
  <si>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</si>
  <si>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</si>
  <si>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</si>
  <si>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</si>
  <si>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</si>
  <si>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</si>
  <si>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</si>
  <si>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</si>
  <si>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</si>
  <si>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PROCURADURIA GENERAL DE LA NACIÓN - GESTION GENERAL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</si>
  <si>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</si>
  <si>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</si>
  <si>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</si>
  <si>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</si>
  <si>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</si>
  <si>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</si>
  <si>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A-01-01-04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</si>
  <si>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</si>
  <si>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</si>
  <si>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</si>
  <si>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</si>
  <si>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</si>
  <si>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A-03-04-02-012</t>
  </si>
  <si>
    <t>INCAPACIDADES Y LICENCIAS DE MATERNIDAD Y PATERNIDAD (NO DE PENSIONES)</t>
  </si>
  <si>
    <t>A-03-04-02-014</t>
  </si>
  <si>
    <t>AUXILIOS FUNERARIOS</t>
  </si>
  <si>
    <t>A-03-10-01-001</t>
  </si>
  <si>
    <t>SENTENCIAS</t>
  </si>
  <si>
    <t>A-03-10-01-002</t>
  </si>
  <si>
    <t>CONCILIACIONES</t>
  </si>
  <si>
    <t>A-07-01</t>
  </si>
  <si>
    <t>CESANTÍAS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</si>
  <si>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</si>
  <si>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</si>
  <si>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</si>
  <si>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</si>
  <si>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</si>
  <si>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</si>
  <si>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A-08-04-04</t>
  </si>
  <si>
    <t>CONTRIBUCION DE VALORIZACION MUNICIPAL</t>
  </si>
  <si>
    <t>C-2503-1000-2</t>
  </si>
  <si>
    <t>C-2504-1000-1</t>
  </si>
  <si>
    <t>C-2599-1000-5</t>
  </si>
  <si>
    <t>C-2599-1000-6</t>
  </si>
  <si>
    <t>C-2599-1000-7</t>
  </si>
  <si>
    <t>GASTOS DE PERSONAL</t>
  </si>
  <si>
    <t>ADQUISICION DE BIENES Y SERVICIOS</t>
  </si>
  <si>
    <t>TRANSFERENCIAS CORRIENTES</t>
  </si>
  <si>
    <t>DISMINUCIÓN DE PASIVOS</t>
  </si>
  <si>
    <t>TRIBUTOS, MULTAS, SANCIONES E INTERESES</t>
  </si>
  <si>
    <t>FUNCIONAMIENTO</t>
  </si>
  <si>
    <t>Entidad:</t>
  </si>
  <si>
    <t>Corte:</t>
  </si>
  <si>
    <t>%</t>
  </si>
  <si>
    <t>MANTENIMIENTO DE SEDES DE LA PROCURADURIA GENERAL DE LA NACIÓN</t>
  </si>
  <si>
    <t>MEJORAMIENTO DE LA GESTIÓN INSTITUCIONAL DE LA PROCURADURÍA GENERAL DE LA NACIÓN</t>
  </si>
  <si>
    <t>ACTUALIZACIÓN DE LA PLATAFORMA TECNOLÓGICA DE LA PROCURADURÍA GENERAL DE LA NACIÓN</t>
  </si>
  <si>
    <t>FORTALECIMIENTO DE LA PROCURADURÍA GENERAL DE LA NACIÓN PARA EL EJERCICIO DEL CONTROL PÚBLICO</t>
  </si>
  <si>
    <t>IMPLEMENTACIÓN DE LA ESTRATEGIA ANTICORRUPCIÓN DE LA PROCURADURÍA GENERAL DE LA NACIÓN</t>
  </si>
  <si>
    <t>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</si>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</sst>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 applyFont="1" applyFill="1" applyBorder="1"/>
    <xf numFmtId="0" fontId="2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41" fontId="2" fillId="0" borderId="1" xfId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3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41" fontId="3" fillId="2" borderId="1" xfId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vertical="center" wrapText="1" readingOrder="1"/>
    </xf>
    <xf numFmtId="0" fontId="3" fillId="3" borderId="1" xfId="0" applyNumberFormat="1" applyFont="1" applyFill="1" applyBorder="1" applyAlignment="1">
      <alignment horizontal="right" vertical="center" wrapText="1" readingOrder="1"/>
    </xf>
    <xf numFmtId="41" fontId="3" fillId="3" borderId="1" xfId="1" applyFont="1" applyFill="1" applyBorder="1" applyAlignment="1">
      <alignment horizontal="right" vertical="center" wrapText="1" readingOrder="1"/>
    </xf>
    <xf numFmtId="0" fontId="3" fillId="0" borderId="0" xfId="2" applyNumberFormat="1" applyFont="1" applyFill="1" applyBorder="1" applyAlignment="1">
      <alignment vertical="center" wrapText="1" readingOrder="1"/>
    </xf>
    <xf numFmtId="0" fontId="3" fillId="0" borderId="0" xfId="2" applyNumberFormat="1" applyFont="1" applyFill="1" applyBorder="1" applyAlignment="1">
      <alignment horizontal="left" vertical="center" readingOrder="1"/>
    </xf>
    <xf numFmtId="0" fontId="3" fillId="0" borderId="0" xfId="0" applyNumberFormat="1" applyFont="1" applyFill="1" applyBorder="1" applyAlignment="1">
      <alignment vertical="center" readingOrder="1"/>
    </xf>
    <xf numFmtId="15" fontId="3" fillId="0" borderId="0" xfId="0" applyNumberFormat="1" applyFont="1" applyFill="1" applyBorder="1" applyAlignment="1">
      <alignment horizontal="left" vertical="center" readingOrder="1"/>
    </xf>
    <xf numFmtId="10" fontId="2" fillId="0" borderId="1" xfId="3" applyNumberFormat="1" applyFont="1" applyFill="1" applyBorder="1" applyAlignment="1">
      <alignment horizontal="right" vertical="center" wrapText="1" readingOrder="1"/>
    </xf>
    <xf numFmtId="10" fontId="3" fillId="2" borderId="1" xfId="3" applyNumberFormat="1" applyFont="1" applyFill="1" applyBorder="1" applyAlignment="1">
      <alignment horizontal="right" vertical="center" wrapText="1" readingOrder="1"/>
    </xf>
    <xf numFmtId="10" fontId="3" fillId="3" borderId="1" xfId="3" applyNumberFormat="1" applyFont="1" applyFill="1" applyBorder="1" applyAlignment="1">
      <alignment horizontal="right" vertical="center" wrapText="1" readingOrder="1"/>
    </xf>
  </cellXfs>
  <cellStyles count="4">
    <cellStyle name="Millares [0]" xfId="1" builtinId="6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31" sqref="F31"/>
    </sheetView>
  </sheetViews>
  <sheetFormatPr baseColWidth="10" defaultRowHeight="11.25" x14ac:dyDescent="0.2"/>
  <cols>
    <col min="1" max="1" width="13.7109375" style="5" customWidth="1"/>
    <col min="2" max="2" width="46.7109375" style="5" customWidth="1"/>
    <col min="3" max="10" width="18.85546875" style="5" customWidth="1"/>
    <col min="11" max="11" width="10.7109375" style="5" customWidth="1"/>
    <col min="12" max="14" width="18.85546875" style="5" customWidth="1"/>
    <col min="15" max="15" width="10.7109375" style="5" customWidth="1"/>
    <col min="16" max="16384" width="11.42578125" style="5"/>
  </cols>
  <sheetData>
    <row r="1" spans="1:15" ht="20.100000000000001" customHeight="1" x14ac:dyDescent="0.2">
      <c r="A1" s="13" t="s">
        <v>57</v>
      </c>
      <c r="B1" s="14" t="s">
        <v>15</v>
      </c>
      <c r="C1" s="4"/>
      <c r="D1" s="4"/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  <c r="K1" s="4"/>
      <c r="L1" s="4" t="s">
        <v>1</v>
      </c>
      <c r="M1" s="4" t="s">
        <v>1</v>
      </c>
      <c r="N1" s="4" t="s">
        <v>1</v>
      </c>
      <c r="O1" s="4"/>
    </row>
    <row r="2" spans="1:15" ht="20.100000000000001" customHeight="1" x14ac:dyDescent="0.2">
      <c r="A2" s="13" t="s">
        <v>0</v>
      </c>
      <c r="B2" s="14">
        <v>2019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/>
      <c r="L2" s="4" t="s">
        <v>1</v>
      </c>
      <c r="M2" s="4" t="s">
        <v>1</v>
      </c>
      <c r="N2" s="4" t="s">
        <v>1</v>
      </c>
      <c r="O2" s="4"/>
    </row>
    <row r="3" spans="1:15" ht="20.100000000000001" customHeight="1" x14ac:dyDescent="0.2">
      <c r="A3" s="15" t="s">
        <v>58</v>
      </c>
      <c r="B3" s="16">
        <v>43738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/>
      <c r="L3" s="4" t="s">
        <v>1</v>
      </c>
      <c r="M3" s="4" t="s">
        <v>1</v>
      </c>
      <c r="N3" s="4" t="s">
        <v>1</v>
      </c>
      <c r="O3" s="4"/>
    </row>
    <row r="4" spans="1:15" ht="20.100000000000001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59</v>
      </c>
      <c r="L4" s="7" t="s">
        <v>12</v>
      </c>
      <c r="M4" s="7" t="s">
        <v>13</v>
      </c>
      <c r="N4" s="7" t="s">
        <v>14</v>
      </c>
      <c r="O4" s="7" t="s">
        <v>59</v>
      </c>
    </row>
    <row r="5" spans="1:15" ht="24" customHeight="1" x14ac:dyDescent="0.2">
      <c r="A5" s="1" t="s">
        <v>16</v>
      </c>
      <c r="B5" s="2" t="s">
        <v>17</v>
      </c>
      <c r="C5" s="3">
        <v>417448481000</v>
      </c>
      <c r="D5" s="3">
        <v>24876105509</v>
      </c>
      <c r="E5" s="3">
        <v>13100000000</v>
      </c>
      <c r="F5" s="3">
        <v>429224586509</v>
      </c>
      <c r="G5" s="3">
        <v>0</v>
      </c>
      <c r="H5" s="3">
        <v>428524586509</v>
      </c>
      <c r="I5" s="3">
        <v>700000000</v>
      </c>
      <c r="J5" s="3">
        <v>298733997112</v>
      </c>
      <c r="K5" s="17">
        <f>J5/F5</f>
        <v>0.69598528719355202</v>
      </c>
      <c r="L5" s="3">
        <v>298733997112</v>
      </c>
      <c r="M5" s="3">
        <v>298733997112</v>
      </c>
      <c r="N5" s="3">
        <v>298733997112</v>
      </c>
      <c r="O5" s="17">
        <f>N5/F5</f>
        <v>0.69598528719355202</v>
      </c>
    </row>
    <row r="6" spans="1:15" ht="24" customHeight="1" x14ac:dyDescent="0.2">
      <c r="A6" s="1" t="s">
        <v>18</v>
      </c>
      <c r="B6" s="2" t="s">
        <v>19</v>
      </c>
      <c r="C6" s="3">
        <v>125262619000</v>
      </c>
      <c r="D6" s="3">
        <v>8673947854</v>
      </c>
      <c r="E6" s="3">
        <v>6858000000</v>
      </c>
      <c r="F6" s="3">
        <v>127078566854</v>
      </c>
      <c r="G6" s="3">
        <v>0</v>
      </c>
      <c r="H6" s="3">
        <v>127078566854</v>
      </c>
      <c r="I6" s="3">
        <v>0</v>
      </c>
      <c r="J6" s="3">
        <v>96139643066</v>
      </c>
      <c r="K6" s="17">
        <f>J6/F6</f>
        <v>0.75653704197383975</v>
      </c>
      <c r="L6" s="3">
        <v>96139643066</v>
      </c>
      <c r="M6" s="3">
        <v>96139643066</v>
      </c>
      <c r="N6" s="3">
        <v>96139643066</v>
      </c>
      <c r="O6" s="17">
        <f t="shared" ref="O6:O34" si="0">N6/F6</f>
        <v>0.75653704197383975</v>
      </c>
    </row>
    <row r="7" spans="1:15" ht="24" customHeight="1" x14ac:dyDescent="0.2">
      <c r="A7" s="1" t="s">
        <v>20</v>
      </c>
      <c r="B7" s="2" t="s">
        <v>21</v>
      </c>
      <c r="C7" s="3">
        <v>20477034000</v>
      </c>
      <c r="D7" s="3">
        <v>14767409770</v>
      </c>
      <c r="E7" s="3">
        <v>0</v>
      </c>
      <c r="F7" s="3">
        <v>35244443770</v>
      </c>
      <c r="G7" s="3">
        <v>0</v>
      </c>
      <c r="H7" s="3">
        <v>35244443770</v>
      </c>
      <c r="I7" s="3">
        <v>0</v>
      </c>
      <c r="J7" s="3">
        <v>22244299364</v>
      </c>
      <c r="K7" s="17">
        <f t="shared" ref="K7:K34" si="1">J7/F7</f>
        <v>0.63114343665523542</v>
      </c>
      <c r="L7" s="3">
        <v>22244299364</v>
      </c>
      <c r="M7" s="3">
        <v>21250611406</v>
      </c>
      <c r="N7" s="3">
        <v>21250611406</v>
      </c>
      <c r="O7" s="17">
        <f t="shared" si="0"/>
        <v>0.60294926328468479</v>
      </c>
    </row>
    <row r="8" spans="1:15" ht="24" customHeight="1" x14ac:dyDescent="0.2">
      <c r="A8" s="1" t="s">
        <v>22</v>
      </c>
      <c r="B8" s="2" t="s">
        <v>23</v>
      </c>
      <c r="C8" s="3">
        <v>35803000000</v>
      </c>
      <c r="D8" s="3">
        <v>0</v>
      </c>
      <c r="E8" s="3">
        <v>35803000000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17"/>
      <c r="L8" s="3">
        <v>0</v>
      </c>
      <c r="M8" s="3">
        <v>0</v>
      </c>
      <c r="N8" s="3">
        <v>0</v>
      </c>
      <c r="O8" s="17"/>
    </row>
    <row r="9" spans="1:15" ht="20.100000000000001" customHeight="1" x14ac:dyDescent="0.2">
      <c r="A9" s="8"/>
      <c r="B9" s="6" t="s">
        <v>51</v>
      </c>
      <c r="C9" s="9">
        <f>SUM(C5:C8)</f>
        <v>598991134000</v>
      </c>
      <c r="D9" s="9">
        <f t="shared" ref="D9:N9" si="2">SUM(D5:D8)</f>
        <v>48317463133</v>
      </c>
      <c r="E9" s="9">
        <f t="shared" si="2"/>
        <v>55761000000</v>
      </c>
      <c r="F9" s="9">
        <f t="shared" si="2"/>
        <v>591547597133</v>
      </c>
      <c r="G9" s="9">
        <f t="shared" si="2"/>
        <v>0</v>
      </c>
      <c r="H9" s="9">
        <f t="shared" si="2"/>
        <v>590847597133</v>
      </c>
      <c r="I9" s="9">
        <f t="shared" si="2"/>
        <v>700000000</v>
      </c>
      <c r="J9" s="9">
        <f t="shared" si="2"/>
        <v>417117939542</v>
      </c>
      <c r="K9" s="18">
        <f t="shared" si="1"/>
        <v>0.70512997020629886</v>
      </c>
      <c r="L9" s="9">
        <f t="shared" si="2"/>
        <v>417117939542</v>
      </c>
      <c r="M9" s="9">
        <f t="shared" si="2"/>
        <v>416124251584</v>
      </c>
      <c r="N9" s="9">
        <f t="shared" si="2"/>
        <v>416124251584</v>
      </c>
      <c r="O9" s="18">
        <f t="shared" si="0"/>
        <v>0.70345015954893841</v>
      </c>
    </row>
    <row r="10" spans="1:15" ht="24" customHeight="1" x14ac:dyDescent="0.2">
      <c r="A10" s="1" t="s">
        <v>24</v>
      </c>
      <c r="B10" s="2" t="s">
        <v>25</v>
      </c>
      <c r="C10" s="3">
        <v>0</v>
      </c>
      <c r="D10" s="3">
        <v>1134764150</v>
      </c>
      <c r="E10" s="3">
        <v>0</v>
      </c>
      <c r="F10" s="3">
        <v>1134764150</v>
      </c>
      <c r="G10" s="3">
        <v>0</v>
      </c>
      <c r="H10" s="3">
        <v>1099986605</v>
      </c>
      <c r="I10" s="3">
        <v>34777545</v>
      </c>
      <c r="J10" s="3">
        <v>0</v>
      </c>
      <c r="K10" s="17">
        <f t="shared" si="1"/>
        <v>0</v>
      </c>
      <c r="L10" s="3">
        <v>0</v>
      </c>
      <c r="M10" s="3">
        <v>0</v>
      </c>
      <c r="N10" s="3">
        <v>0</v>
      </c>
      <c r="O10" s="17">
        <f t="shared" si="0"/>
        <v>0</v>
      </c>
    </row>
    <row r="11" spans="1:15" ht="24" customHeight="1" x14ac:dyDescent="0.2">
      <c r="A11" s="1" t="s">
        <v>26</v>
      </c>
      <c r="B11" s="2" t="s">
        <v>27</v>
      </c>
      <c r="C11" s="3">
        <v>33283530794</v>
      </c>
      <c r="D11" s="3">
        <v>5258000000</v>
      </c>
      <c r="E11" s="3">
        <v>1604590283</v>
      </c>
      <c r="F11" s="3">
        <v>36936940511</v>
      </c>
      <c r="G11" s="3">
        <v>0</v>
      </c>
      <c r="H11" s="3">
        <v>34358655308.860001</v>
      </c>
      <c r="I11" s="3">
        <v>2578285202.1399999</v>
      </c>
      <c r="J11" s="3">
        <v>31335498658.490002</v>
      </c>
      <c r="K11" s="17">
        <f t="shared" si="1"/>
        <v>0.84835122305698651</v>
      </c>
      <c r="L11" s="3">
        <v>22171053708.169998</v>
      </c>
      <c r="M11" s="3">
        <v>21437829381.599998</v>
      </c>
      <c r="N11" s="3">
        <v>21429934910.599998</v>
      </c>
      <c r="O11" s="17">
        <f t="shared" si="0"/>
        <v>0.58017623046548916</v>
      </c>
    </row>
    <row r="12" spans="1:15" ht="20.100000000000001" customHeight="1" x14ac:dyDescent="0.2">
      <c r="A12" s="8"/>
      <c r="B12" s="6" t="s">
        <v>52</v>
      </c>
      <c r="C12" s="9">
        <f>SUM(C10:C11)</f>
        <v>33283530794</v>
      </c>
      <c r="D12" s="9">
        <f t="shared" ref="D12:N12" si="3">SUM(D10:D11)</f>
        <v>6392764150</v>
      </c>
      <c r="E12" s="9">
        <f t="shared" si="3"/>
        <v>1604590283</v>
      </c>
      <c r="F12" s="9">
        <f t="shared" si="3"/>
        <v>38071704661</v>
      </c>
      <c r="G12" s="9">
        <f t="shared" si="3"/>
        <v>0</v>
      </c>
      <c r="H12" s="9">
        <f t="shared" si="3"/>
        <v>35458641913.860001</v>
      </c>
      <c r="I12" s="9">
        <f t="shared" si="3"/>
        <v>2613062747.1399999</v>
      </c>
      <c r="J12" s="9">
        <f t="shared" si="3"/>
        <v>31335498658.490002</v>
      </c>
      <c r="K12" s="18">
        <f t="shared" si="1"/>
        <v>0.82306529054869315</v>
      </c>
      <c r="L12" s="9">
        <f t="shared" si="3"/>
        <v>22171053708.169998</v>
      </c>
      <c r="M12" s="9">
        <f t="shared" si="3"/>
        <v>21437829381.599998</v>
      </c>
      <c r="N12" s="9">
        <f t="shared" si="3"/>
        <v>21429934910.599998</v>
      </c>
      <c r="O12" s="18">
        <f t="shared" si="0"/>
        <v>0.56288351418507554</v>
      </c>
    </row>
    <row r="13" spans="1:15" ht="24" customHeight="1" x14ac:dyDescent="0.2">
      <c r="A13" s="1" t="s">
        <v>28</v>
      </c>
      <c r="B13" s="2" t="s">
        <v>29</v>
      </c>
      <c r="C13" s="3">
        <v>0</v>
      </c>
      <c r="D13" s="3">
        <v>1785536867</v>
      </c>
      <c r="E13" s="3">
        <v>0</v>
      </c>
      <c r="F13" s="3">
        <v>1785536867</v>
      </c>
      <c r="G13" s="3">
        <v>0</v>
      </c>
      <c r="H13" s="3">
        <v>1785536867</v>
      </c>
      <c r="I13" s="3">
        <v>0</v>
      </c>
      <c r="J13" s="3">
        <v>1220038455</v>
      </c>
      <c r="K13" s="17">
        <f t="shared" si="1"/>
        <v>0.68328942266527837</v>
      </c>
      <c r="L13" s="3">
        <v>1220038455</v>
      </c>
      <c r="M13" s="3">
        <v>1220038455</v>
      </c>
      <c r="N13" s="3">
        <v>1220038455</v>
      </c>
      <c r="O13" s="17">
        <f t="shared" si="0"/>
        <v>0.68328942266527837</v>
      </c>
    </row>
    <row r="14" spans="1:15" ht="24" customHeight="1" x14ac:dyDescent="0.2">
      <c r="A14" s="1" t="s">
        <v>30</v>
      </c>
      <c r="B14" s="2" t="s">
        <v>31</v>
      </c>
      <c r="C14" s="3">
        <v>0</v>
      </c>
      <c r="D14" s="3">
        <v>33562320</v>
      </c>
      <c r="E14" s="3">
        <v>0</v>
      </c>
      <c r="F14" s="3">
        <v>33562320</v>
      </c>
      <c r="G14" s="3">
        <v>0</v>
      </c>
      <c r="H14" s="3">
        <v>16093580</v>
      </c>
      <c r="I14" s="3">
        <v>17468740</v>
      </c>
      <c r="J14" s="3">
        <v>16093580</v>
      </c>
      <c r="K14" s="17">
        <f t="shared" si="1"/>
        <v>0.47951333519256117</v>
      </c>
      <c r="L14" s="3">
        <v>16093580</v>
      </c>
      <c r="M14" s="3">
        <v>16093580</v>
      </c>
      <c r="N14" s="3">
        <v>16093580</v>
      </c>
      <c r="O14" s="17">
        <f t="shared" si="0"/>
        <v>0.47951333519256117</v>
      </c>
    </row>
    <row r="15" spans="1:15" ht="24" customHeight="1" x14ac:dyDescent="0.2">
      <c r="A15" s="1" t="s">
        <v>32</v>
      </c>
      <c r="B15" s="2" t="s">
        <v>33</v>
      </c>
      <c r="C15" s="3">
        <v>14054000000</v>
      </c>
      <c r="D15" s="3">
        <v>0</v>
      </c>
      <c r="E15" s="3">
        <v>6500000000</v>
      </c>
      <c r="F15" s="3">
        <v>7554000000</v>
      </c>
      <c r="G15" s="3">
        <v>0</v>
      </c>
      <c r="H15" s="3">
        <v>4942363230</v>
      </c>
      <c r="I15" s="3">
        <v>2611636770</v>
      </c>
      <c r="J15" s="3">
        <v>3126598558</v>
      </c>
      <c r="K15" s="17">
        <f t="shared" si="1"/>
        <v>0.41389972967963995</v>
      </c>
      <c r="L15" s="3">
        <v>3108277355</v>
      </c>
      <c r="M15" s="3">
        <v>3049736602</v>
      </c>
      <c r="N15" s="3">
        <v>3049736602</v>
      </c>
      <c r="O15" s="17">
        <f t="shared" si="0"/>
        <v>0.40372472888535876</v>
      </c>
    </row>
    <row r="16" spans="1:15" ht="24" customHeight="1" x14ac:dyDescent="0.2">
      <c r="A16" s="1" t="s">
        <v>34</v>
      </c>
      <c r="B16" s="2" t="s">
        <v>35</v>
      </c>
      <c r="C16" s="3">
        <v>0</v>
      </c>
      <c r="D16" s="3">
        <v>6500000000</v>
      </c>
      <c r="E16" s="3">
        <v>0</v>
      </c>
      <c r="F16" s="3">
        <v>6500000000</v>
      </c>
      <c r="G16" s="3">
        <v>0</v>
      </c>
      <c r="H16" s="3">
        <v>2958878168</v>
      </c>
      <c r="I16" s="3">
        <v>3541121832</v>
      </c>
      <c r="J16" s="3">
        <v>2071341253</v>
      </c>
      <c r="K16" s="17">
        <f t="shared" si="1"/>
        <v>0.31866788507692306</v>
      </c>
      <c r="L16" s="3">
        <v>2071341253</v>
      </c>
      <c r="M16" s="3">
        <v>2071341253</v>
      </c>
      <c r="N16" s="3">
        <v>2069910453</v>
      </c>
      <c r="O16" s="17">
        <f t="shared" si="0"/>
        <v>0.31844776200000002</v>
      </c>
    </row>
    <row r="17" spans="1:15" ht="20.100000000000001" customHeight="1" x14ac:dyDescent="0.2">
      <c r="A17" s="8"/>
      <c r="B17" s="6" t="s">
        <v>53</v>
      </c>
      <c r="C17" s="9">
        <f>SUM(C13:C16)</f>
        <v>14054000000</v>
      </c>
      <c r="D17" s="9">
        <f t="shared" ref="D17:N17" si="4">SUM(D13:D16)</f>
        <v>8319099187</v>
      </c>
      <c r="E17" s="9">
        <f t="shared" si="4"/>
        <v>6500000000</v>
      </c>
      <c r="F17" s="9">
        <f t="shared" si="4"/>
        <v>15873099187</v>
      </c>
      <c r="G17" s="9">
        <f t="shared" si="4"/>
        <v>0</v>
      </c>
      <c r="H17" s="9">
        <f t="shared" si="4"/>
        <v>9702871845</v>
      </c>
      <c r="I17" s="9">
        <f t="shared" si="4"/>
        <v>6170227342</v>
      </c>
      <c r="J17" s="9">
        <f t="shared" si="4"/>
        <v>6434071846</v>
      </c>
      <c r="K17" s="18">
        <f t="shared" si="1"/>
        <v>0.40534439873402145</v>
      </c>
      <c r="L17" s="9">
        <f t="shared" si="4"/>
        <v>6415750643</v>
      </c>
      <c r="M17" s="9">
        <f t="shared" si="4"/>
        <v>6357209890</v>
      </c>
      <c r="N17" s="9">
        <f t="shared" si="4"/>
        <v>6355779090</v>
      </c>
      <c r="O17" s="18">
        <f t="shared" si="0"/>
        <v>0.40041198099520198</v>
      </c>
    </row>
    <row r="18" spans="1:15" ht="24" customHeight="1" x14ac:dyDescent="0.2">
      <c r="A18" s="1" t="s">
        <v>36</v>
      </c>
      <c r="B18" s="2" t="s">
        <v>37</v>
      </c>
      <c r="C18" s="3">
        <v>2074534000</v>
      </c>
      <c r="D18" s="3">
        <v>0</v>
      </c>
      <c r="E18" s="3">
        <v>0</v>
      </c>
      <c r="F18" s="3">
        <v>2074534000</v>
      </c>
      <c r="G18" s="3">
        <v>0</v>
      </c>
      <c r="H18" s="3">
        <v>1924534000</v>
      </c>
      <c r="I18" s="3">
        <v>150000000</v>
      </c>
      <c r="J18" s="3">
        <v>1336417057</v>
      </c>
      <c r="K18" s="17">
        <f t="shared" si="1"/>
        <v>0.64420108660547382</v>
      </c>
      <c r="L18" s="3">
        <v>1336417057</v>
      </c>
      <c r="M18" s="3">
        <v>1336417057</v>
      </c>
      <c r="N18" s="3">
        <v>1336417057</v>
      </c>
      <c r="O18" s="17">
        <f t="shared" si="0"/>
        <v>0.64420108660547382</v>
      </c>
    </row>
    <row r="19" spans="1:15" ht="20.100000000000001" customHeight="1" x14ac:dyDescent="0.2">
      <c r="A19" s="8"/>
      <c r="B19" s="6" t="s">
        <v>54</v>
      </c>
      <c r="C19" s="9">
        <f>SUM(C18)</f>
        <v>2074534000</v>
      </c>
      <c r="D19" s="9">
        <f t="shared" ref="D19:G19" si="5">SUM(D18)</f>
        <v>0</v>
      </c>
      <c r="E19" s="9">
        <f t="shared" si="5"/>
        <v>0</v>
      </c>
      <c r="F19" s="9">
        <f t="shared" si="5"/>
        <v>2074534000</v>
      </c>
      <c r="G19" s="9">
        <f t="shared" si="5"/>
        <v>0</v>
      </c>
      <c r="H19" s="9">
        <f>SUM(H18)</f>
        <v>1924534000</v>
      </c>
      <c r="I19" s="9">
        <f>SUM(I18)</f>
        <v>150000000</v>
      </c>
      <c r="J19" s="9">
        <f>SUM(J18)</f>
        <v>1336417057</v>
      </c>
      <c r="K19" s="18">
        <f t="shared" si="1"/>
        <v>0.64420108660547382</v>
      </c>
      <c r="L19" s="9">
        <f>SUM(L18)</f>
        <v>1336417057</v>
      </c>
      <c r="M19" s="9">
        <f>SUM(M18)</f>
        <v>1336417057</v>
      </c>
      <c r="N19" s="9">
        <f>SUM(N18)</f>
        <v>1336417057</v>
      </c>
      <c r="O19" s="18">
        <f t="shared" si="0"/>
        <v>0.64420108660547382</v>
      </c>
    </row>
    <row r="20" spans="1:15" ht="24" customHeight="1" x14ac:dyDescent="0.2">
      <c r="A20" s="1" t="s">
        <v>38</v>
      </c>
      <c r="B20" s="2" t="s">
        <v>39</v>
      </c>
      <c r="C20" s="3">
        <v>567530000</v>
      </c>
      <c r="D20" s="3">
        <v>401263813</v>
      </c>
      <c r="E20" s="3">
        <v>6000000</v>
      </c>
      <c r="F20" s="3">
        <v>962793813</v>
      </c>
      <c r="G20" s="3">
        <v>0</v>
      </c>
      <c r="H20" s="3">
        <v>929691780</v>
      </c>
      <c r="I20" s="3">
        <v>33102033</v>
      </c>
      <c r="J20" s="3">
        <v>819824812.69000006</v>
      </c>
      <c r="K20" s="17">
        <f t="shared" si="1"/>
        <v>0.85150610818268735</v>
      </c>
      <c r="L20" s="3">
        <v>819550949.42999995</v>
      </c>
      <c r="M20" s="3">
        <v>819387286.42999995</v>
      </c>
      <c r="N20" s="3">
        <v>818839294.42999995</v>
      </c>
      <c r="O20" s="17">
        <f t="shared" si="0"/>
        <v>0.85048250557256122</v>
      </c>
    </row>
    <row r="21" spans="1:15" ht="24" customHeight="1" x14ac:dyDescent="0.2">
      <c r="A21" s="1" t="s">
        <v>40</v>
      </c>
      <c r="B21" s="2" t="s">
        <v>41</v>
      </c>
      <c r="C21" s="3">
        <v>0</v>
      </c>
      <c r="D21" s="3">
        <v>7000000</v>
      </c>
      <c r="E21" s="3">
        <v>0</v>
      </c>
      <c r="F21" s="3">
        <v>7000000</v>
      </c>
      <c r="G21" s="3">
        <v>0</v>
      </c>
      <c r="H21" s="3">
        <v>2250000</v>
      </c>
      <c r="I21" s="3">
        <v>4750000</v>
      </c>
      <c r="J21" s="3">
        <v>1182400.24</v>
      </c>
      <c r="K21" s="17">
        <f t="shared" si="1"/>
        <v>0.16891432000000001</v>
      </c>
      <c r="L21" s="3">
        <v>1180320.24</v>
      </c>
      <c r="M21" s="3">
        <v>1180320.24</v>
      </c>
      <c r="N21" s="3">
        <v>1180320.24</v>
      </c>
      <c r="O21" s="17">
        <f t="shared" si="0"/>
        <v>0.16861717714285715</v>
      </c>
    </row>
    <row r="22" spans="1:15" ht="24" customHeight="1" x14ac:dyDescent="0.2">
      <c r="A22" s="1" t="s">
        <v>42</v>
      </c>
      <c r="B22" s="2" t="s">
        <v>43</v>
      </c>
      <c r="C22" s="3">
        <v>0</v>
      </c>
      <c r="D22" s="3">
        <v>400000000</v>
      </c>
      <c r="E22" s="3">
        <v>400000000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7"/>
      <c r="L22" s="3">
        <v>0</v>
      </c>
      <c r="M22" s="3">
        <v>0</v>
      </c>
      <c r="N22" s="3">
        <v>0</v>
      </c>
      <c r="O22" s="17"/>
    </row>
    <row r="23" spans="1:15" ht="24" customHeight="1" x14ac:dyDescent="0.2">
      <c r="A23" s="1" t="s">
        <v>42</v>
      </c>
      <c r="B23" s="2" t="s">
        <v>43</v>
      </c>
      <c r="C23" s="3">
        <v>0</v>
      </c>
      <c r="D23" s="3">
        <v>400000000</v>
      </c>
      <c r="E23" s="3">
        <v>0</v>
      </c>
      <c r="F23" s="3">
        <v>400000000</v>
      </c>
      <c r="G23" s="3">
        <v>0</v>
      </c>
      <c r="H23" s="3">
        <v>0</v>
      </c>
      <c r="I23" s="3">
        <v>400000000</v>
      </c>
      <c r="J23" s="3">
        <v>0</v>
      </c>
      <c r="K23" s="17">
        <f t="shared" si="1"/>
        <v>0</v>
      </c>
      <c r="L23" s="3">
        <v>0</v>
      </c>
      <c r="M23" s="3">
        <v>0</v>
      </c>
      <c r="N23" s="3">
        <v>0</v>
      </c>
      <c r="O23" s="17">
        <f t="shared" si="0"/>
        <v>0</v>
      </c>
    </row>
    <row r="24" spans="1:15" ht="24" customHeight="1" x14ac:dyDescent="0.2">
      <c r="A24" s="1" t="s">
        <v>42</v>
      </c>
      <c r="B24" s="2" t="s">
        <v>43</v>
      </c>
      <c r="C24" s="3">
        <v>743691000</v>
      </c>
      <c r="D24" s="3">
        <v>0</v>
      </c>
      <c r="E24" s="3">
        <v>0</v>
      </c>
      <c r="F24" s="3">
        <v>743691000</v>
      </c>
      <c r="G24" s="3">
        <v>0</v>
      </c>
      <c r="H24" s="3">
        <v>423201.63</v>
      </c>
      <c r="I24" s="3">
        <v>743267798.37</v>
      </c>
      <c r="J24" s="3">
        <v>423201.63</v>
      </c>
      <c r="K24" s="17">
        <f t="shared" si="1"/>
        <v>5.6905573685845333E-4</v>
      </c>
      <c r="L24" s="3">
        <v>423201.63</v>
      </c>
      <c r="M24" s="3">
        <v>423201.63</v>
      </c>
      <c r="N24" s="3">
        <v>423201.63</v>
      </c>
      <c r="O24" s="17">
        <f t="shared" si="0"/>
        <v>5.6905573685845333E-4</v>
      </c>
    </row>
    <row r="25" spans="1:15" ht="24" customHeight="1" x14ac:dyDescent="0.2">
      <c r="A25" s="1" t="s">
        <v>44</v>
      </c>
      <c r="B25" s="2" t="s">
        <v>45</v>
      </c>
      <c r="C25" s="3">
        <v>0</v>
      </c>
      <c r="D25" s="3">
        <v>34000000</v>
      </c>
      <c r="E25" s="3">
        <v>0</v>
      </c>
      <c r="F25" s="3">
        <v>34000000</v>
      </c>
      <c r="G25" s="3">
        <v>0</v>
      </c>
      <c r="H25" s="3">
        <v>30000000</v>
      </c>
      <c r="I25" s="3">
        <v>4000000</v>
      </c>
      <c r="J25" s="3">
        <v>1364800</v>
      </c>
      <c r="K25" s="17">
        <f t="shared" si="1"/>
        <v>4.0141176470588236E-2</v>
      </c>
      <c r="L25" s="3">
        <v>1364800</v>
      </c>
      <c r="M25" s="3">
        <v>1364800</v>
      </c>
      <c r="N25" s="3">
        <v>1364800</v>
      </c>
      <c r="O25" s="17">
        <f t="shared" si="0"/>
        <v>4.0141176470588236E-2</v>
      </c>
    </row>
    <row r="26" spans="1:15" ht="20.100000000000001" customHeight="1" x14ac:dyDescent="0.2">
      <c r="A26" s="8"/>
      <c r="B26" s="6" t="s">
        <v>55</v>
      </c>
      <c r="C26" s="9">
        <f>SUM(C20:C25)</f>
        <v>1311221000</v>
      </c>
      <c r="D26" s="9">
        <f t="shared" ref="D26:N26" si="6">SUM(D20:D25)</f>
        <v>1242263813</v>
      </c>
      <c r="E26" s="9">
        <f t="shared" si="6"/>
        <v>406000000</v>
      </c>
      <c r="F26" s="9">
        <f t="shared" si="6"/>
        <v>2147484813</v>
      </c>
      <c r="G26" s="9">
        <f t="shared" si="6"/>
        <v>0</v>
      </c>
      <c r="H26" s="9">
        <f t="shared" si="6"/>
        <v>962364981.63</v>
      </c>
      <c r="I26" s="9">
        <f t="shared" si="6"/>
        <v>1185119831.3699999</v>
      </c>
      <c r="J26" s="9">
        <f t="shared" si="6"/>
        <v>822795214.56000006</v>
      </c>
      <c r="K26" s="18">
        <f t="shared" si="1"/>
        <v>0.38314367094897822</v>
      </c>
      <c r="L26" s="9">
        <f t="shared" si="6"/>
        <v>822519271.29999995</v>
      </c>
      <c r="M26" s="9">
        <f t="shared" si="6"/>
        <v>822355608.29999995</v>
      </c>
      <c r="N26" s="9">
        <f t="shared" si="6"/>
        <v>821807616.29999995</v>
      </c>
      <c r="O26" s="18">
        <f t="shared" si="0"/>
        <v>0.38268378492136973</v>
      </c>
    </row>
    <row r="27" spans="1:15" ht="20.100000000000001" customHeight="1" x14ac:dyDescent="0.2">
      <c r="A27" s="10"/>
      <c r="B27" s="11" t="s">
        <v>56</v>
      </c>
      <c r="C27" s="12">
        <f>C9+C12+C17+C19+C26</f>
        <v>649714419794</v>
      </c>
      <c r="D27" s="12">
        <f t="shared" ref="D27:N27" si="7">D9+D12+D17+D19+D26</f>
        <v>64271590283</v>
      </c>
      <c r="E27" s="12">
        <f t="shared" si="7"/>
        <v>64271590283</v>
      </c>
      <c r="F27" s="12">
        <f t="shared" si="7"/>
        <v>649714419794</v>
      </c>
      <c r="G27" s="12">
        <f t="shared" si="7"/>
        <v>0</v>
      </c>
      <c r="H27" s="12">
        <f t="shared" si="7"/>
        <v>638896009873.48999</v>
      </c>
      <c r="I27" s="12">
        <f t="shared" si="7"/>
        <v>10818409920.509998</v>
      </c>
      <c r="J27" s="12">
        <f t="shared" si="7"/>
        <v>457046722318.04999</v>
      </c>
      <c r="K27" s="19">
        <f t="shared" si="1"/>
        <v>0.70345787071027654</v>
      </c>
      <c r="L27" s="12">
        <f t="shared" si="7"/>
        <v>447863680221.46997</v>
      </c>
      <c r="M27" s="12">
        <f>M9+M12+M17+M19+M26</f>
        <v>446078063520.89996</v>
      </c>
      <c r="N27" s="12">
        <f t="shared" si="7"/>
        <v>446068190257.89996</v>
      </c>
      <c r="O27" s="19">
        <f t="shared" si="0"/>
        <v>0.68656039741172958</v>
      </c>
    </row>
    <row r="28" spans="1:15" ht="35.1" customHeight="1" x14ac:dyDescent="0.2">
      <c r="A28" s="1" t="s">
        <v>46</v>
      </c>
      <c r="B28" s="2" t="s">
        <v>64</v>
      </c>
      <c r="C28" s="3">
        <v>4165000000</v>
      </c>
      <c r="D28" s="3">
        <v>0</v>
      </c>
      <c r="E28" s="3">
        <v>0</v>
      </c>
      <c r="F28" s="3">
        <v>4165000000</v>
      </c>
      <c r="G28" s="3">
        <v>2165000000</v>
      </c>
      <c r="H28" s="3">
        <v>2000000000</v>
      </c>
      <c r="I28" s="3">
        <v>0</v>
      </c>
      <c r="J28" s="3">
        <v>2000000000</v>
      </c>
      <c r="K28" s="17">
        <f t="shared" si="1"/>
        <v>0.48019207683073228</v>
      </c>
      <c r="L28" s="3">
        <v>0</v>
      </c>
      <c r="M28" s="3">
        <v>0</v>
      </c>
      <c r="N28" s="3">
        <v>0</v>
      </c>
      <c r="O28" s="17">
        <f t="shared" si="0"/>
        <v>0</v>
      </c>
    </row>
    <row r="29" spans="1:15" ht="35.1" customHeight="1" x14ac:dyDescent="0.2">
      <c r="A29" s="1" t="s">
        <v>47</v>
      </c>
      <c r="B29" s="2" t="s">
        <v>63</v>
      </c>
      <c r="C29" s="3">
        <v>33480000000</v>
      </c>
      <c r="D29" s="3">
        <v>0</v>
      </c>
      <c r="E29" s="3">
        <v>0</v>
      </c>
      <c r="F29" s="3">
        <v>33480000000</v>
      </c>
      <c r="G29" s="3">
        <v>0</v>
      </c>
      <c r="H29" s="3">
        <v>22388128926.439999</v>
      </c>
      <c r="I29" s="3">
        <v>11091871073.559999</v>
      </c>
      <c r="J29" s="3">
        <v>14327188243.440001</v>
      </c>
      <c r="K29" s="17">
        <f t="shared" si="1"/>
        <v>0.42793274323297492</v>
      </c>
      <c r="L29" s="3">
        <v>5249438257.4399996</v>
      </c>
      <c r="M29" s="3">
        <v>5207438262.4399996</v>
      </c>
      <c r="N29" s="3">
        <v>5207438262.4399996</v>
      </c>
      <c r="O29" s="17">
        <f t="shared" si="0"/>
        <v>0.15553877725328552</v>
      </c>
    </row>
    <row r="30" spans="1:15" ht="35.1" customHeight="1" x14ac:dyDescent="0.2">
      <c r="A30" s="1" t="s">
        <v>48</v>
      </c>
      <c r="B30" s="2" t="s">
        <v>61</v>
      </c>
      <c r="C30" s="3">
        <v>4250000000</v>
      </c>
      <c r="D30" s="3">
        <v>0</v>
      </c>
      <c r="E30" s="3">
        <v>0</v>
      </c>
      <c r="F30" s="3">
        <v>4250000000</v>
      </c>
      <c r="G30" s="3">
        <v>0</v>
      </c>
      <c r="H30" s="3">
        <v>3385750000</v>
      </c>
      <c r="I30" s="3">
        <v>864250000</v>
      </c>
      <c r="J30" s="3">
        <v>2299450000</v>
      </c>
      <c r="K30" s="17">
        <f t="shared" si="1"/>
        <v>0.54104705882352944</v>
      </c>
      <c r="L30" s="3">
        <v>576189999.36000001</v>
      </c>
      <c r="M30" s="3">
        <v>569789999.36000001</v>
      </c>
      <c r="N30" s="3">
        <v>569789999.36000001</v>
      </c>
      <c r="O30" s="17">
        <f t="shared" si="0"/>
        <v>0.13406823514352942</v>
      </c>
    </row>
    <row r="31" spans="1:15" ht="35.1" customHeight="1" x14ac:dyDescent="0.2">
      <c r="A31" s="1" t="s">
        <v>49</v>
      </c>
      <c r="B31" s="2" t="s">
        <v>60</v>
      </c>
      <c r="C31" s="3">
        <v>5000000000</v>
      </c>
      <c r="D31" s="3">
        <v>0</v>
      </c>
      <c r="E31" s="3">
        <v>0</v>
      </c>
      <c r="F31" s="3">
        <v>5000000000</v>
      </c>
      <c r="G31" s="3">
        <v>0</v>
      </c>
      <c r="H31" s="3">
        <v>4413952616</v>
      </c>
      <c r="I31" s="3">
        <v>586047384</v>
      </c>
      <c r="J31" s="3">
        <v>4387522239.1000004</v>
      </c>
      <c r="K31" s="17">
        <f t="shared" si="1"/>
        <v>0.87750444782000003</v>
      </c>
      <c r="L31" s="3">
        <v>818371378.88</v>
      </c>
      <c r="M31" s="3">
        <v>818371378.88</v>
      </c>
      <c r="N31" s="3">
        <v>818371378.88</v>
      </c>
      <c r="O31" s="17">
        <f t="shared" si="0"/>
        <v>0.16367427577599999</v>
      </c>
    </row>
    <row r="32" spans="1:15" ht="35.1" customHeight="1" x14ac:dyDescent="0.2">
      <c r="A32" s="1" t="s">
        <v>50</v>
      </c>
      <c r="B32" s="2" t="s">
        <v>62</v>
      </c>
      <c r="C32" s="3">
        <v>6608400000</v>
      </c>
      <c r="D32" s="3">
        <v>0</v>
      </c>
      <c r="E32" s="3">
        <v>0</v>
      </c>
      <c r="F32" s="3">
        <v>6608400000</v>
      </c>
      <c r="G32" s="3">
        <v>810322265</v>
      </c>
      <c r="H32" s="3">
        <v>4594901902</v>
      </c>
      <c r="I32" s="3">
        <v>1203175833</v>
      </c>
      <c r="J32" s="3">
        <v>3616032904.5</v>
      </c>
      <c r="K32" s="17">
        <f t="shared" si="1"/>
        <v>0.54718735314145628</v>
      </c>
      <c r="L32" s="3">
        <v>2002322859.99</v>
      </c>
      <c r="M32" s="3">
        <v>1310540159.99</v>
      </c>
      <c r="N32" s="3">
        <v>1310540159.99</v>
      </c>
      <c r="O32" s="17">
        <f t="shared" si="0"/>
        <v>0.19831429090097452</v>
      </c>
    </row>
    <row r="33" spans="1:15" ht="20.100000000000001" customHeight="1" x14ac:dyDescent="0.2">
      <c r="A33" s="8"/>
      <c r="B33" s="6" t="s">
        <v>65</v>
      </c>
      <c r="C33" s="9">
        <f>SUM(C28:C32)</f>
        <v>53503400000</v>
      </c>
      <c r="D33" s="9">
        <f t="shared" ref="D33:N33" si="8">SUM(D28:D32)</f>
        <v>0</v>
      </c>
      <c r="E33" s="9">
        <f t="shared" si="8"/>
        <v>0</v>
      </c>
      <c r="F33" s="9">
        <f t="shared" si="8"/>
        <v>53503400000</v>
      </c>
      <c r="G33" s="9">
        <f t="shared" si="8"/>
        <v>2975322265</v>
      </c>
      <c r="H33" s="9">
        <f t="shared" si="8"/>
        <v>36782733444.440002</v>
      </c>
      <c r="I33" s="9">
        <f t="shared" si="8"/>
        <v>13745344290.559999</v>
      </c>
      <c r="J33" s="9">
        <f t="shared" si="8"/>
        <v>26630193387.040001</v>
      </c>
      <c r="K33" s="18">
        <f t="shared" si="1"/>
        <v>0.4977289926815866</v>
      </c>
      <c r="L33" s="9">
        <f t="shared" si="8"/>
        <v>8646322495.6700001</v>
      </c>
      <c r="M33" s="9">
        <f t="shared" si="8"/>
        <v>7906139800.6699991</v>
      </c>
      <c r="N33" s="9">
        <f t="shared" si="8"/>
        <v>7906139800.6699991</v>
      </c>
      <c r="O33" s="18">
        <f t="shared" si="0"/>
        <v>0.14776892310899867</v>
      </c>
    </row>
    <row r="34" spans="1:15" ht="20.100000000000001" customHeight="1" x14ac:dyDescent="0.2">
      <c r="A34" s="10"/>
      <c r="B34" s="11" t="s">
        <v>66</v>
      </c>
      <c r="C34" s="12">
        <f>C27+C33</f>
        <v>703217819794</v>
      </c>
      <c r="D34" s="12">
        <f t="shared" ref="D34:N34" si="9">D27+D33</f>
        <v>64271590283</v>
      </c>
      <c r="E34" s="12">
        <f t="shared" si="9"/>
        <v>64271590283</v>
      </c>
      <c r="F34" s="12">
        <f t="shared" si="9"/>
        <v>703217819794</v>
      </c>
      <c r="G34" s="12">
        <f t="shared" si="9"/>
        <v>2975322265</v>
      </c>
      <c r="H34" s="12">
        <f t="shared" si="9"/>
        <v>675678743317.92993</v>
      </c>
      <c r="I34" s="12">
        <f t="shared" si="9"/>
        <v>24563754211.07</v>
      </c>
      <c r="J34" s="12">
        <f t="shared" si="9"/>
        <v>483676915705.08997</v>
      </c>
      <c r="K34" s="19">
        <f t="shared" si="1"/>
        <v>0.68780526046222468</v>
      </c>
      <c r="L34" s="12">
        <f t="shared" si="9"/>
        <v>456510002717.13995</v>
      </c>
      <c r="M34" s="12">
        <f t="shared" si="9"/>
        <v>453984203321.56995</v>
      </c>
      <c r="N34" s="12">
        <f t="shared" si="9"/>
        <v>453974330058.56995</v>
      </c>
      <c r="O34" s="19">
        <f t="shared" si="0"/>
        <v>0.6455671589658476</v>
      </c>
    </row>
  </sheetData>
  <pageMargins left="0.78740157480314965" right="0.78740157480314965" top="0.78740157480314965" bottom="0.78740157480314965" header="0.78740157480314965" footer="0.78740157480314965"/>
  <pageSetup paperSize="14" scale="5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septiembre 2019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Patricia Ramos Sanchez</dc:creator>
  <cp:lastModifiedBy>Carlos Mauricio Moreno Ramirez</cp:lastModifiedBy>
  <cp:lastPrinted>2019-10-02T22:08:26Z</cp:lastPrinted>
  <dcterms:created xsi:type="dcterms:W3CDTF">2019-10-02T18:49:43Z</dcterms:created>
  <dcterms:modified xsi:type="dcterms:W3CDTF">2019-12-16T21:32:28Z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